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92" yWindow="36" windowWidth="19932" windowHeight="5028" tabRatio="917"/>
  </bookViews>
  <sheets>
    <sheet name="入札金額積算内訳書" sheetId="14" r:id="rId1"/>
  </sheets>
  <definedNames>
    <definedName name="_xlnm.Print_Area" localSheetId="0">入札金額積算内訳書!$A$1:$H$47</definedName>
  </definedNames>
  <calcPr calcId="162913"/>
</workbook>
</file>

<file path=xl/calcChain.xml><?xml version="1.0" encoding="utf-8"?>
<calcChain xmlns="http://schemas.openxmlformats.org/spreadsheetml/2006/main">
  <c r="B28" i="14" l="1"/>
  <c r="G41" i="14" l="1"/>
  <c r="G40" i="14"/>
  <c r="G39" i="14"/>
  <c r="G38" i="14"/>
  <c r="G37" i="14"/>
  <c r="G42" i="14" l="1"/>
  <c r="G19" i="14"/>
  <c r="G18" i="14"/>
  <c r="G17" i="14"/>
  <c r="G16" i="14"/>
  <c r="D28" i="14" l="1"/>
  <c r="G28" i="14"/>
  <c r="G27" i="14" l="1"/>
  <c r="G26" i="14"/>
  <c r="G25" i="14"/>
  <c r="G24" i="14"/>
  <c r="G23" i="14"/>
  <c r="G22" i="14"/>
  <c r="G21" i="14"/>
  <c r="G20" i="14"/>
  <c r="G6" i="14"/>
  <c r="G10" i="14" l="1"/>
  <c r="G8" i="14"/>
  <c r="G9" i="14" l="1"/>
  <c r="G7" i="14"/>
  <c r="G11" i="14" l="1"/>
  <c r="G31" i="14"/>
  <c r="G30" i="14"/>
  <c r="G32" i="14"/>
  <c r="G29" i="14"/>
  <c r="G33" i="14" l="1"/>
  <c r="G43" i="14" s="1"/>
</calcChain>
</file>

<file path=xl/sharedStrings.xml><?xml version="1.0" encoding="utf-8"?>
<sst xmlns="http://schemas.openxmlformats.org/spreadsheetml/2006/main" count="117" uniqueCount="46">
  <si>
    <t>入札金額積算内訳書</t>
    <phoneticPr fontId="19"/>
  </si>
  <si>
    <t>案件名：有馬浄水場ほか電力供給（長期継続契約）</t>
    <phoneticPr fontId="19"/>
  </si>
  <si>
    <t>単位：円</t>
    <rPh sb="0" eb="2">
      <t>タンイ</t>
    </rPh>
    <rPh sb="3" eb="4">
      <t>エン</t>
    </rPh>
    <phoneticPr fontId="19"/>
  </si>
  <si>
    <t>名 称</t>
    <rPh sb="0" eb="1">
      <t>ナ</t>
    </rPh>
    <rPh sb="2" eb="3">
      <t>ショウ</t>
    </rPh>
    <phoneticPr fontId="19"/>
  </si>
  <si>
    <t>予定数量
（２４か月）</t>
    <rPh sb="0" eb="2">
      <t>ヨテイ</t>
    </rPh>
    <rPh sb="2" eb="4">
      <t>スウリョウ</t>
    </rPh>
    <rPh sb="9" eb="10">
      <t>ゲツ</t>
    </rPh>
    <phoneticPr fontId="19"/>
  </si>
  <si>
    <t>単位</t>
    <rPh sb="0" eb="2">
      <t>タンイ</t>
    </rPh>
    <phoneticPr fontId="19"/>
  </si>
  <si>
    <t>上限単価
（税込）</t>
    <rPh sb="0" eb="2">
      <t>ジョウゲン</t>
    </rPh>
    <rPh sb="2" eb="4">
      <t>タンカ</t>
    </rPh>
    <rPh sb="6" eb="8">
      <t>ゼイコミ</t>
    </rPh>
    <phoneticPr fontId="19"/>
  </si>
  <si>
    <t>見積単価
（税込）</t>
    <rPh sb="0" eb="2">
      <t>ミツ</t>
    </rPh>
    <rPh sb="2" eb="3">
      <t>タン</t>
    </rPh>
    <rPh sb="3" eb="4">
      <t>カ</t>
    </rPh>
    <rPh sb="6" eb="8">
      <t>ゼイコミ</t>
    </rPh>
    <phoneticPr fontId="19"/>
  </si>
  <si>
    <t>力率</t>
    <rPh sb="0" eb="2">
      <t>リキリツ</t>
    </rPh>
    <phoneticPr fontId="21"/>
  </si>
  <si>
    <t>計（税込）</t>
    <rPh sb="0" eb="1">
      <t>ケイ</t>
    </rPh>
    <rPh sb="2" eb="4">
      <t>ゼイコミ</t>
    </rPh>
    <phoneticPr fontId="19"/>
  </si>
  <si>
    <t>基本料金</t>
    <rPh sb="0" eb="2">
      <t>キホン</t>
    </rPh>
    <rPh sb="2" eb="4">
      <t>リョウキン</t>
    </rPh>
    <phoneticPr fontId="19"/>
  </si>
  <si>
    <t>ｋＷ</t>
    <phoneticPr fontId="19"/>
  </si>
  <si>
    <t>夏季昼間時間電力量料金</t>
    <rPh sb="6" eb="8">
      <t>デンリョク</t>
    </rPh>
    <rPh sb="8" eb="9">
      <t>リョウ</t>
    </rPh>
    <rPh sb="9" eb="11">
      <t>リョウキン</t>
    </rPh>
    <phoneticPr fontId="21"/>
  </si>
  <si>
    <t>ｋＷｈ</t>
    <phoneticPr fontId="19"/>
  </si>
  <si>
    <t>合計（見積価格：税込）</t>
    <rPh sb="0" eb="2">
      <t>ゴウケイ</t>
    </rPh>
    <rPh sb="3" eb="5">
      <t>ミツ</t>
    </rPh>
    <rPh sb="5" eb="7">
      <t>カカク</t>
    </rPh>
    <phoneticPr fontId="19"/>
  </si>
  <si>
    <t>（注意）</t>
    <rPh sb="1" eb="3">
      <t>チュウイ</t>
    </rPh>
    <phoneticPr fontId="19"/>
  </si>
  <si>
    <t>〃</t>
  </si>
  <si>
    <t>〃</t>
    <phoneticPr fontId="18"/>
  </si>
  <si>
    <t>①</t>
    <phoneticPr fontId="18"/>
  </si>
  <si>
    <t>②</t>
    <phoneticPr fontId="18"/>
  </si>
  <si>
    <t>１．基本料金・夏季電力量料金・その他季電力量料金は、消費税込みの見積単価を記入してくだ
　　さい。</t>
    <rPh sb="2" eb="4">
      <t>キホン</t>
    </rPh>
    <rPh sb="4" eb="6">
      <t>リョウキン</t>
    </rPh>
    <rPh sb="7" eb="9">
      <t>カキ</t>
    </rPh>
    <rPh sb="9" eb="11">
      <t>デンリョク</t>
    </rPh>
    <rPh sb="11" eb="12">
      <t>リョウ</t>
    </rPh>
    <rPh sb="12" eb="14">
      <t>リョウキン</t>
    </rPh>
    <rPh sb="17" eb="18">
      <t>タ</t>
    </rPh>
    <rPh sb="18" eb="19">
      <t>キ</t>
    </rPh>
    <rPh sb="19" eb="21">
      <t>デンリョク</t>
    </rPh>
    <rPh sb="21" eb="22">
      <t>リョウ</t>
    </rPh>
    <rPh sb="22" eb="24">
      <t>リョウキン</t>
    </rPh>
    <rPh sb="26" eb="29">
      <t>ショウヒゼイ</t>
    </rPh>
    <rPh sb="29" eb="30">
      <t>コ</t>
    </rPh>
    <rPh sb="32" eb="34">
      <t>ミツ</t>
    </rPh>
    <rPh sb="34" eb="36">
      <t>タンカ</t>
    </rPh>
    <rPh sb="37" eb="39">
      <t>キニュウ</t>
    </rPh>
    <phoneticPr fontId="19"/>
  </si>
  <si>
    <t>他季昼間時間電力量料金</t>
    <phoneticPr fontId="21"/>
  </si>
  <si>
    <t>ピーク電力量料金</t>
    <phoneticPr fontId="21"/>
  </si>
  <si>
    <t>夜間時間電力量料金</t>
    <phoneticPr fontId="21"/>
  </si>
  <si>
    <t>　衣笠ポンプ所</t>
    <phoneticPr fontId="18"/>
  </si>
  <si>
    <t>　逸見総合管理センター</t>
    <phoneticPr fontId="18"/>
  </si>
  <si>
    <t>　吉井ポンプ所</t>
    <phoneticPr fontId="18"/>
  </si>
  <si>
    <t>　吉井高区ポンプ所</t>
    <phoneticPr fontId="18"/>
  </si>
  <si>
    <t>　社家導水ポンプ所</t>
    <phoneticPr fontId="18"/>
  </si>
  <si>
    <t>　湘南国際村ポンプ所</t>
    <phoneticPr fontId="18"/>
  </si>
  <si>
    <t>　走水ポンプ所</t>
    <phoneticPr fontId="18"/>
  </si>
  <si>
    <t>　大矢部ポンプ所</t>
    <phoneticPr fontId="18"/>
  </si>
  <si>
    <t>　鷹取ポンプ所</t>
    <phoneticPr fontId="18"/>
  </si>
  <si>
    <t>　馬堀ポンプ所</t>
    <phoneticPr fontId="18"/>
  </si>
  <si>
    <t>　武ポンプ所</t>
    <phoneticPr fontId="18"/>
  </si>
  <si>
    <t>　平作ポンプ所</t>
    <phoneticPr fontId="18"/>
  </si>
  <si>
    <t>予備電力（予備電源）</t>
    <rPh sb="0" eb="2">
      <t>ヨビ</t>
    </rPh>
    <rPh sb="2" eb="4">
      <t>デンリョク</t>
    </rPh>
    <rPh sb="5" eb="7">
      <t>ヨビ</t>
    </rPh>
    <rPh sb="7" eb="9">
      <t>デンゲン</t>
    </rPh>
    <phoneticPr fontId="18"/>
  </si>
  <si>
    <t>ｋＷ</t>
    <phoneticPr fontId="19"/>
  </si>
  <si>
    <t>－</t>
    <phoneticPr fontId="18"/>
  </si>
  <si>
    <t>③</t>
    <phoneticPr fontId="18"/>
  </si>
  <si>
    <r>
      <t xml:space="preserve">入札金額（税抜）
</t>
    </r>
    <r>
      <rPr>
        <sz val="9"/>
        <color indexed="8"/>
        <rFont val="ＭＳ 明朝"/>
        <family val="1"/>
        <charset val="128"/>
      </rPr>
      <t>(入札書記載金額（①＋②＋③）×100／110：</t>
    </r>
    <r>
      <rPr>
        <sz val="9"/>
        <color indexed="10"/>
        <rFont val="ＭＳ 明朝"/>
        <family val="1"/>
        <charset val="128"/>
      </rPr>
      <t>円未満切り上げ</t>
    </r>
    <r>
      <rPr>
        <sz val="9"/>
        <color indexed="8"/>
        <rFont val="ＭＳ 明朝"/>
        <family val="1"/>
        <charset val="128"/>
      </rPr>
      <t>)</t>
    </r>
    <rPh sb="0" eb="2">
      <t>ニュウサツ</t>
    </rPh>
    <rPh sb="2" eb="4">
      <t>キンガク</t>
    </rPh>
    <rPh sb="5" eb="6">
      <t>ゼイ</t>
    </rPh>
    <rPh sb="6" eb="7">
      <t>ヌ</t>
    </rPh>
    <rPh sb="10" eb="12">
      <t>ニュウサツ</t>
    </rPh>
    <rPh sb="12" eb="13">
      <t>ショ</t>
    </rPh>
    <rPh sb="13" eb="15">
      <t>キサイ</t>
    </rPh>
    <rPh sb="15" eb="17">
      <t>キンガク</t>
    </rPh>
    <rPh sb="33" eb="34">
      <t>エン</t>
    </rPh>
    <rPh sb="34" eb="36">
      <t>ミマン</t>
    </rPh>
    <rPh sb="36" eb="37">
      <t>キ</t>
    </rPh>
    <rPh sb="38" eb="39">
      <t>ア</t>
    </rPh>
    <phoneticPr fontId="19"/>
  </si>
  <si>
    <r>
      <t>２．入札金額の算定に当たっては、力率を考慮し、</t>
    </r>
    <r>
      <rPr>
        <b/>
        <sz val="11"/>
        <color indexed="8"/>
        <rFont val="ＭＳ 明朝"/>
        <family val="1"/>
        <charset val="128"/>
      </rPr>
      <t>燃料費調整額及び電気事業者による再生
　　可能エネルギー電気の調達に関する特別措置法に基づく賦課金は含みません。</t>
    </r>
    <rPh sb="4" eb="6">
      <t>キンガク</t>
    </rPh>
    <rPh sb="19" eb="21">
      <t>コウリョ</t>
    </rPh>
    <phoneticPr fontId="19"/>
  </si>
  <si>
    <t>３．自動計算により入札金額を算定していますが、入札前に必ず入札金額の確認をしてくださ
　　い。計算式に誤りがあっても、当市は責任を負いません。また、入札の中止もいたしませ
　　ん。</t>
    <rPh sb="23" eb="25">
      <t>ニュウサツ</t>
    </rPh>
    <rPh sb="25" eb="26">
      <t>マエ</t>
    </rPh>
    <rPh sb="27" eb="28">
      <t>カナラ</t>
    </rPh>
    <rPh sb="29" eb="31">
      <t>ニュウサツ</t>
    </rPh>
    <rPh sb="31" eb="33">
      <t>キンガク</t>
    </rPh>
    <rPh sb="34" eb="36">
      <t>カクニン</t>
    </rPh>
    <rPh sb="47" eb="49">
      <t>ケイサン</t>
    </rPh>
    <rPh sb="49" eb="50">
      <t>シキ</t>
    </rPh>
    <rPh sb="51" eb="52">
      <t>アヤマ</t>
    </rPh>
    <rPh sb="59" eb="61">
      <t>トウシ</t>
    </rPh>
    <rPh sb="62" eb="64">
      <t>セキニン</t>
    </rPh>
    <rPh sb="65" eb="66">
      <t>オ</t>
    </rPh>
    <rPh sb="74" eb="76">
      <t>ニュウサツ</t>
    </rPh>
    <rPh sb="77" eb="79">
      <t>チュウシ</t>
    </rPh>
    <phoneticPr fontId="19"/>
  </si>
  <si>
    <t>高圧季節別時間帯別電力（契約電力500kW以上）【有馬浄水場】</t>
    <rPh sb="0" eb="2">
      <t>コウアツ</t>
    </rPh>
    <rPh sb="2" eb="4">
      <t>キセツ</t>
    </rPh>
    <rPh sb="4" eb="5">
      <t>ベツ</t>
    </rPh>
    <rPh sb="5" eb="8">
      <t>ジカンタイ</t>
    </rPh>
    <rPh sb="8" eb="9">
      <t>ベツ</t>
    </rPh>
    <rPh sb="9" eb="11">
      <t>デンリョク</t>
    </rPh>
    <rPh sb="25" eb="27">
      <t>アリマ</t>
    </rPh>
    <rPh sb="27" eb="30">
      <t>ジョウスイジョウ</t>
    </rPh>
    <phoneticPr fontId="18"/>
  </si>
  <si>
    <t>高圧季節別時間帯別電力Ａ（契約電力500kW未満）【衣笠ポンプ所ほか11か所】</t>
    <rPh sb="0" eb="2">
      <t>コウアツ</t>
    </rPh>
    <rPh sb="2" eb="4">
      <t>キセツ</t>
    </rPh>
    <rPh sb="4" eb="5">
      <t>ベツ</t>
    </rPh>
    <rPh sb="5" eb="8">
      <t>ジカンタイ</t>
    </rPh>
    <rPh sb="8" eb="9">
      <t>ベツ</t>
    </rPh>
    <rPh sb="9" eb="11">
      <t>デンリョク</t>
    </rPh>
    <rPh sb="26" eb="28">
      <t>キヌガサ</t>
    </rPh>
    <rPh sb="31" eb="32">
      <t>ショ</t>
    </rPh>
    <rPh sb="37" eb="38">
      <t>ショ</t>
    </rPh>
    <phoneticPr fontId="18"/>
  </si>
  <si>
    <t>業務用高圧季節別時間帯別電力２型（契約電力500kW未満）【湘南国際村配水池】</t>
    <rPh sb="0" eb="3">
      <t>ギョウムヨウ</t>
    </rPh>
    <rPh sb="15" eb="16">
      <t>ガタ</t>
    </rPh>
    <rPh sb="26" eb="28">
      <t>ミマン</t>
    </rPh>
    <rPh sb="30" eb="32">
      <t>ショウナン</t>
    </rPh>
    <rPh sb="32" eb="35">
      <t>コクサイムラ</t>
    </rPh>
    <rPh sb="35" eb="38">
      <t>ハイスイチ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</si>
</sst>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0_ "/>
    <numFmt numFmtId="178" formatCode="0.00_ "/>
    <numFmt numFmtId="179" formatCode="#,##0_);[Red]\(#,##0\)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0" fillId="0" borderId="0" xfId="0" applyFont="1" applyAlignment="1" applyProtection="1">
      <alignment vertical="center"/>
    </xf>
    <xf numFmtId="0" fontId="20" fillId="0" borderId="19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179" fontId="20" fillId="0" borderId="0" xfId="0" applyNumberFormat="1" applyFont="1" applyBorder="1" applyAlignment="1" applyProtection="1">
      <alignment vertical="center"/>
    </xf>
    <xf numFmtId="0" fontId="20" fillId="0" borderId="0" xfId="0" applyFont="1" applyAlignment="1" applyProtection="1">
      <alignment vertical="center" wrapText="1"/>
    </xf>
    <xf numFmtId="0" fontId="20" fillId="0" borderId="0" xfId="0" applyFont="1" applyAlignment="1">
      <alignment vertical="top" wrapText="1"/>
    </xf>
    <xf numFmtId="0" fontId="0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center" vertical="center"/>
    </xf>
    <xf numFmtId="176" fontId="20" fillId="0" borderId="0" xfId="0" applyNumberFormat="1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/>
    </xf>
    <xf numFmtId="0" fontId="24" fillId="0" borderId="10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 wrapText="1"/>
    </xf>
    <xf numFmtId="0" fontId="24" fillId="0" borderId="11" xfId="0" applyFont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 wrapText="1"/>
    </xf>
    <xf numFmtId="0" fontId="24" fillId="0" borderId="21" xfId="0" applyFont="1" applyBorder="1" applyAlignment="1" applyProtection="1">
      <alignment horizontal="center" vertical="center" wrapText="1"/>
    </xf>
    <xf numFmtId="0" fontId="24" fillId="0" borderId="12" xfId="0" applyFont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horizontal="left" vertical="center" wrapText="1"/>
    </xf>
    <xf numFmtId="176" fontId="24" fillId="0" borderId="10" xfId="0" applyNumberFormat="1" applyFont="1" applyFill="1" applyBorder="1" applyAlignment="1" applyProtection="1">
      <alignment vertical="center"/>
    </xf>
    <xf numFmtId="177" fontId="24" fillId="0" borderId="13" xfId="0" applyNumberFormat="1" applyFont="1" applyBorder="1" applyAlignment="1" applyProtection="1">
      <alignment horizontal="right" vertical="center"/>
    </xf>
    <xf numFmtId="177" fontId="24" fillId="34" borderId="11" xfId="0" applyNumberFormat="1" applyFont="1" applyFill="1" applyBorder="1" applyAlignment="1" applyProtection="1">
      <alignment vertical="center"/>
      <protection locked="0"/>
    </xf>
    <xf numFmtId="38" fontId="24" fillId="0" borderId="21" xfId="0" applyNumberFormat="1" applyFont="1" applyBorder="1" applyAlignment="1" applyProtection="1">
      <alignment horizontal="center" vertical="center" wrapText="1"/>
    </xf>
    <xf numFmtId="176" fontId="24" fillId="0" borderId="14" xfId="0" applyNumberFormat="1" applyFont="1" applyBorder="1" applyAlignment="1" applyProtection="1">
      <alignment vertical="center"/>
    </xf>
    <xf numFmtId="0" fontId="24" fillId="0" borderId="10" xfId="0" applyFont="1" applyBorder="1" applyAlignment="1" applyProtection="1">
      <alignment horizontal="left" vertical="center" shrinkToFit="1"/>
    </xf>
    <xf numFmtId="178" fontId="24" fillId="34" borderId="11" xfId="0" applyNumberFormat="1" applyFont="1" applyFill="1" applyBorder="1" applyAlignment="1" applyProtection="1">
      <alignment vertical="center"/>
      <protection locked="0"/>
    </xf>
    <xf numFmtId="176" fontId="24" fillId="0" borderId="18" xfId="0" applyNumberFormat="1" applyFont="1" applyBorder="1" applyAlignment="1" applyProtection="1">
      <alignment vertical="center"/>
    </xf>
    <xf numFmtId="0" fontId="24" fillId="0" borderId="0" xfId="0" applyFont="1" applyBorder="1" applyAlignment="1" applyProtection="1">
      <alignment horizontal="center" vertical="center" wrapText="1"/>
    </xf>
    <xf numFmtId="176" fontId="24" fillId="0" borderId="0" xfId="0" applyNumberFormat="1" applyFont="1" applyBorder="1" applyAlignment="1" applyProtection="1">
      <alignment vertical="center"/>
    </xf>
    <xf numFmtId="0" fontId="24" fillId="0" borderId="13" xfId="0" applyFont="1" applyBorder="1" applyAlignment="1" applyProtection="1">
      <alignment horizontal="center" vertical="center" wrapText="1"/>
    </xf>
    <xf numFmtId="38" fontId="24" fillId="0" borderId="10" xfId="0" applyNumberFormat="1" applyFont="1" applyBorder="1" applyAlignment="1" applyProtection="1">
      <alignment horizontal="right" vertical="center" wrapText="1"/>
    </xf>
    <xf numFmtId="0" fontId="24" fillId="35" borderId="11" xfId="0" applyFont="1" applyFill="1" applyBorder="1" applyAlignment="1" applyProtection="1">
      <alignment horizontal="center" vertical="center" wrapText="1"/>
    </xf>
    <xf numFmtId="38" fontId="24" fillId="0" borderId="26" xfId="0" applyNumberFormat="1" applyFont="1" applyBorder="1" applyAlignment="1" applyProtection="1">
      <alignment horizontal="center" vertical="center" wrapText="1"/>
    </xf>
    <xf numFmtId="176" fontId="24" fillId="0" borderId="10" xfId="0" applyNumberFormat="1" applyFont="1" applyFill="1" applyBorder="1" applyAlignment="1" applyProtection="1">
      <alignment horizontal="right" vertical="center"/>
    </xf>
    <xf numFmtId="179" fontId="24" fillId="34" borderId="20" xfId="0" applyNumberFormat="1" applyFont="1" applyFill="1" applyBorder="1" applyAlignment="1" applyProtection="1">
      <alignment vertical="center"/>
    </xf>
    <xf numFmtId="0" fontId="24" fillId="0" borderId="10" xfId="0" applyFont="1" applyBorder="1" applyAlignment="1" applyProtection="1">
      <alignment horizontal="left" vertical="center"/>
    </xf>
    <xf numFmtId="0" fontId="24" fillId="0" borderId="11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vertical="center"/>
    </xf>
    <xf numFmtId="0" fontId="26" fillId="0" borderId="10" xfId="0" applyFont="1" applyBorder="1" applyAlignment="1" applyProtection="1">
      <alignment horizontal="left" vertical="center"/>
    </xf>
    <xf numFmtId="38" fontId="24" fillId="33" borderId="10" xfId="0" applyNumberFormat="1" applyFont="1" applyFill="1" applyBorder="1" applyAlignment="1" applyProtection="1">
      <alignment horizontal="right" vertical="center" wrapText="1"/>
    </xf>
    <xf numFmtId="2" fontId="20" fillId="0" borderId="0" xfId="0" applyNumberFormat="1" applyFont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24" fillId="0" borderId="11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24" fillId="0" borderId="0" xfId="0" applyFont="1" applyAlignment="1" applyProtection="1">
      <alignment vertical="center"/>
    </xf>
    <xf numFmtId="0" fontId="24" fillId="0" borderId="16" xfId="0" applyFont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/>
    </xf>
    <xf numFmtId="0" fontId="0" fillId="0" borderId="22" xfId="0" applyFont="1" applyBorder="1" applyAlignment="1">
      <alignment horizontal="center" vertical="center"/>
    </xf>
    <xf numFmtId="178" fontId="24" fillId="33" borderId="23" xfId="0" applyNumberFormat="1" applyFont="1" applyFill="1" applyBorder="1" applyAlignment="1" applyProtection="1">
      <alignment vertical="center"/>
      <protection locked="0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20" fillId="0" borderId="0" xfId="0" applyFont="1" applyAlignment="1" applyProtection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workbookViewId="0">
      <selection sqref="A1:G1"/>
    </sheetView>
  </sheetViews>
  <sheetFormatPr defaultRowHeight="35.1" customHeight="1" x14ac:dyDescent="0.2"/>
  <cols>
    <col min="1" max="1" width="30.21875" style="1" customWidth="1"/>
    <col min="2" max="2" width="18.44140625" style="1" customWidth="1"/>
    <col min="3" max="3" width="7.21875" style="1" customWidth="1"/>
    <col min="4" max="5" width="12.6640625" style="1" customWidth="1"/>
    <col min="6" max="6" width="7.77734375" style="1" customWidth="1"/>
    <col min="7" max="7" width="14" style="1" customWidth="1"/>
    <col min="8" max="8" width="4.6640625" style="1" customWidth="1"/>
    <col min="9" max="9" width="14.21875" style="1" customWidth="1"/>
    <col min="10" max="10" width="11" style="1" customWidth="1"/>
    <col min="11" max="255" width="9" style="1"/>
    <col min="256" max="256" width="21.6640625" style="1" customWidth="1"/>
    <col min="257" max="257" width="15.6640625" style="1" customWidth="1"/>
    <col min="258" max="258" width="7.21875" style="1" customWidth="1"/>
    <col min="259" max="261" width="14.109375" style="1" customWidth="1"/>
    <col min="262" max="262" width="19.6640625" style="1" customWidth="1"/>
    <col min="263" max="511" width="9" style="1"/>
    <col min="512" max="512" width="21.6640625" style="1" customWidth="1"/>
    <col min="513" max="513" width="15.6640625" style="1" customWidth="1"/>
    <col min="514" max="514" width="7.21875" style="1" customWidth="1"/>
    <col min="515" max="517" width="14.109375" style="1" customWidth="1"/>
    <col min="518" max="518" width="19.6640625" style="1" customWidth="1"/>
    <col min="519" max="767" width="9" style="1"/>
    <col min="768" max="768" width="21.6640625" style="1" customWidth="1"/>
    <col min="769" max="769" width="15.6640625" style="1" customWidth="1"/>
    <col min="770" max="770" width="7.21875" style="1" customWidth="1"/>
    <col min="771" max="773" width="14.109375" style="1" customWidth="1"/>
    <col min="774" max="774" width="19.6640625" style="1" customWidth="1"/>
    <col min="775" max="1023" width="9" style="1"/>
    <col min="1024" max="1024" width="21.6640625" style="1" customWidth="1"/>
    <col min="1025" max="1025" width="15.6640625" style="1" customWidth="1"/>
    <col min="1026" max="1026" width="7.21875" style="1" customWidth="1"/>
    <col min="1027" max="1029" width="14.109375" style="1" customWidth="1"/>
    <col min="1030" max="1030" width="19.6640625" style="1" customWidth="1"/>
    <col min="1031" max="1279" width="9" style="1"/>
    <col min="1280" max="1280" width="21.6640625" style="1" customWidth="1"/>
    <col min="1281" max="1281" width="15.6640625" style="1" customWidth="1"/>
    <col min="1282" max="1282" width="7.21875" style="1" customWidth="1"/>
    <col min="1283" max="1285" width="14.109375" style="1" customWidth="1"/>
    <col min="1286" max="1286" width="19.6640625" style="1" customWidth="1"/>
    <col min="1287" max="1535" width="9" style="1"/>
    <col min="1536" max="1536" width="21.6640625" style="1" customWidth="1"/>
    <col min="1537" max="1537" width="15.6640625" style="1" customWidth="1"/>
    <col min="1538" max="1538" width="7.21875" style="1" customWidth="1"/>
    <col min="1539" max="1541" width="14.109375" style="1" customWidth="1"/>
    <col min="1542" max="1542" width="19.6640625" style="1" customWidth="1"/>
    <col min="1543" max="1791" width="9" style="1"/>
    <col min="1792" max="1792" width="21.6640625" style="1" customWidth="1"/>
    <col min="1793" max="1793" width="15.6640625" style="1" customWidth="1"/>
    <col min="1794" max="1794" width="7.21875" style="1" customWidth="1"/>
    <col min="1795" max="1797" width="14.109375" style="1" customWidth="1"/>
    <col min="1798" max="1798" width="19.6640625" style="1" customWidth="1"/>
    <col min="1799" max="2047" width="9" style="1"/>
    <col min="2048" max="2048" width="21.6640625" style="1" customWidth="1"/>
    <col min="2049" max="2049" width="15.6640625" style="1" customWidth="1"/>
    <col min="2050" max="2050" width="7.21875" style="1" customWidth="1"/>
    <col min="2051" max="2053" width="14.109375" style="1" customWidth="1"/>
    <col min="2054" max="2054" width="19.6640625" style="1" customWidth="1"/>
    <col min="2055" max="2303" width="9" style="1"/>
    <col min="2304" max="2304" width="21.6640625" style="1" customWidth="1"/>
    <col min="2305" max="2305" width="15.6640625" style="1" customWidth="1"/>
    <col min="2306" max="2306" width="7.21875" style="1" customWidth="1"/>
    <col min="2307" max="2309" width="14.109375" style="1" customWidth="1"/>
    <col min="2310" max="2310" width="19.6640625" style="1" customWidth="1"/>
    <col min="2311" max="2559" width="9" style="1"/>
    <col min="2560" max="2560" width="21.6640625" style="1" customWidth="1"/>
    <col min="2561" max="2561" width="15.6640625" style="1" customWidth="1"/>
    <col min="2562" max="2562" width="7.21875" style="1" customWidth="1"/>
    <col min="2563" max="2565" width="14.109375" style="1" customWidth="1"/>
    <col min="2566" max="2566" width="19.6640625" style="1" customWidth="1"/>
    <col min="2567" max="2815" width="9" style="1"/>
    <col min="2816" max="2816" width="21.6640625" style="1" customWidth="1"/>
    <col min="2817" max="2817" width="15.6640625" style="1" customWidth="1"/>
    <col min="2818" max="2818" width="7.21875" style="1" customWidth="1"/>
    <col min="2819" max="2821" width="14.109375" style="1" customWidth="1"/>
    <col min="2822" max="2822" width="19.6640625" style="1" customWidth="1"/>
    <col min="2823" max="3071" width="9" style="1"/>
    <col min="3072" max="3072" width="21.6640625" style="1" customWidth="1"/>
    <col min="3073" max="3073" width="15.6640625" style="1" customWidth="1"/>
    <col min="3074" max="3074" width="7.21875" style="1" customWidth="1"/>
    <col min="3075" max="3077" width="14.109375" style="1" customWidth="1"/>
    <col min="3078" max="3078" width="19.6640625" style="1" customWidth="1"/>
    <col min="3079" max="3327" width="9" style="1"/>
    <col min="3328" max="3328" width="21.6640625" style="1" customWidth="1"/>
    <col min="3329" max="3329" width="15.6640625" style="1" customWidth="1"/>
    <col min="3330" max="3330" width="7.21875" style="1" customWidth="1"/>
    <col min="3331" max="3333" width="14.109375" style="1" customWidth="1"/>
    <col min="3334" max="3334" width="19.6640625" style="1" customWidth="1"/>
    <col min="3335" max="3583" width="9" style="1"/>
    <col min="3584" max="3584" width="21.6640625" style="1" customWidth="1"/>
    <col min="3585" max="3585" width="15.6640625" style="1" customWidth="1"/>
    <col min="3586" max="3586" width="7.21875" style="1" customWidth="1"/>
    <col min="3587" max="3589" width="14.109375" style="1" customWidth="1"/>
    <col min="3590" max="3590" width="19.6640625" style="1" customWidth="1"/>
    <col min="3591" max="3839" width="9" style="1"/>
    <col min="3840" max="3840" width="21.6640625" style="1" customWidth="1"/>
    <col min="3841" max="3841" width="15.6640625" style="1" customWidth="1"/>
    <col min="3842" max="3842" width="7.21875" style="1" customWidth="1"/>
    <col min="3843" max="3845" width="14.109375" style="1" customWidth="1"/>
    <col min="3846" max="3846" width="19.6640625" style="1" customWidth="1"/>
    <col min="3847" max="4095" width="9" style="1"/>
    <col min="4096" max="4096" width="21.6640625" style="1" customWidth="1"/>
    <col min="4097" max="4097" width="15.6640625" style="1" customWidth="1"/>
    <col min="4098" max="4098" width="7.21875" style="1" customWidth="1"/>
    <col min="4099" max="4101" width="14.109375" style="1" customWidth="1"/>
    <col min="4102" max="4102" width="19.6640625" style="1" customWidth="1"/>
    <col min="4103" max="4351" width="9" style="1"/>
    <col min="4352" max="4352" width="21.6640625" style="1" customWidth="1"/>
    <col min="4353" max="4353" width="15.6640625" style="1" customWidth="1"/>
    <col min="4354" max="4354" width="7.21875" style="1" customWidth="1"/>
    <col min="4355" max="4357" width="14.109375" style="1" customWidth="1"/>
    <col min="4358" max="4358" width="19.6640625" style="1" customWidth="1"/>
    <col min="4359" max="4607" width="9" style="1"/>
    <col min="4608" max="4608" width="21.6640625" style="1" customWidth="1"/>
    <col min="4609" max="4609" width="15.6640625" style="1" customWidth="1"/>
    <col min="4610" max="4610" width="7.21875" style="1" customWidth="1"/>
    <col min="4611" max="4613" width="14.109375" style="1" customWidth="1"/>
    <col min="4614" max="4614" width="19.6640625" style="1" customWidth="1"/>
    <col min="4615" max="4863" width="9" style="1"/>
    <col min="4864" max="4864" width="21.6640625" style="1" customWidth="1"/>
    <col min="4865" max="4865" width="15.6640625" style="1" customWidth="1"/>
    <col min="4866" max="4866" width="7.21875" style="1" customWidth="1"/>
    <col min="4867" max="4869" width="14.109375" style="1" customWidth="1"/>
    <col min="4870" max="4870" width="19.6640625" style="1" customWidth="1"/>
    <col min="4871" max="5119" width="9" style="1"/>
    <col min="5120" max="5120" width="21.6640625" style="1" customWidth="1"/>
    <col min="5121" max="5121" width="15.6640625" style="1" customWidth="1"/>
    <col min="5122" max="5122" width="7.21875" style="1" customWidth="1"/>
    <col min="5123" max="5125" width="14.109375" style="1" customWidth="1"/>
    <col min="5126" max="5126" width="19.6640625" style="1" customWidth="1"/>
    <col min="5127" max="5375" width="9" style="1"/>
    <col min="5376" max="5376" width="21.6640625" style="1" customWidth="1"/>
    <col min="5377" max="5377" width="15.6640625" style="1" customWidth="1"/>
    <col min="5378" max="5378" width="7.21875" style="1" customWidth="1"/>
    <col min="5379" max="5381" width="14.109375" style="1" customWidth="1"/>
    <col min="5382" max="5382" width="19.6640625" style="1" customWidth="1"/>
    <col min="5383" max="5631" width="9" style="1"/>
    <col min="5632" max="5632" width="21.6640625" style="1" customWidth="1"/>
    <col min="5633" max="5633" width="15.6640625" style="1" customWidth="1"/>
    <col min="5634" max="5634" width="7.21875" style="1" customWidth="1"/>
    <col min="5635" max="5637" width="14.109375" style="1" customWidth="1"/>
    <col min="5638" max="5638" width="19.6640625" style="1" customWidth="1"/>
    <col min="5639" max="5887" width="9" style="1"/>
    <col min="5888" max="5888" width="21.6640625" style="1" customWidth="1"/>
    <col min="5889" max="5889" width="15.6640625" style="1" customWidth="1"/>
    <col min="5890" max="5890" width="7.21875" style="1" customWidth="1"/>
    <col min="5891" max="5893" width="14.109375" style="1" customWidth="1"/>
    <col min="5894" max="5894" width="19.6640625" style="1" customWidth="1"/>
    <col min="5895" max="6143" width="9" style="1"/>
    <col min="6144" max="6144" width="21.6640625" style="1" customWidth="1"/>
    <col min="6145" max="6145" width="15.6640625" style="1" customWidth="1"/>
    <col min="6146" max="6146" width="7.21875" style="1" customWidth="1"/>
    <col min="6147" max="6149" width="14.109375" style="1" customWidth="1"/>
    <col min="6150" max="6150" width="19.6640625" style="1" customWidth="1"/>
    <col min="6151" max="6399" width="9" style="1"/>
    <col min="6400" max="6400" width="21.6640625" style="1" customWidth="1"/>
    <col min="6401" max="6401" width="15.6640625" style="1" customWidth="1"/>
    <col min="6402" max="6402" width="7.21875" style="1" customWidth="1"/>
    <col min="6403" max="6405" width="14.109375" style="1" customWidth="1"/>
    <col min="6406" max="6406" width="19.6640625" style="1" customWidth="1"/>
    <col min="6407" max="6655" width="9" style="1"/>
    <col min="6656" max="6656" width="21.6640625" style="1" customWidth="1"/>
    <col min="6657" max="6657" width="15.6640625" style="1" customWidth="1"/>
    <col min="6658" max="6658" width="7.21875" style="1" customWidth="1"/>
    <col min="6659" max="6661" width="14.109375" style="1" customWidth="1"/>
    <col min="6662" max="6662" width="19.6640625" style="1" customWidth="1"/>
    <col min="6663" max="6911" width="9" style="1"/>
    <col min="6912" max="6912" width="21.6640625" style="1" customWidth="1"/>
    <col min="6913" max="6913" width="15.6640625" style="1" customWidth="1"/>
    <col min="6914" max="6914" width="7.21875" style="1" customWidth="1"/>
    <col min="6915" max="6917" width="14.109375" style="1" customWidth="1"/>
    <col min="6918" max="6918" width="19.6640625" style="1" customWidth="1"/>
    <col min="6919" max="7167" width="9" style="1"/>
    <col min="7168" max="7168" width="21.6640625" style="1" customWidth="1"/>
    <col min="7169" max="7169" width="15.6640625" style="1" customWidth="1"/>
    <col min="7170" max="7170" width="7.21875" style="1" customWidth="1"/>
    <col min="7171" max="7173" width="14.109375" style="1" customWidth="1"/>
    <col min="7174" max="7174" width="19.6640625" style="1" customWidth="1"/>
    <col min="7175" max="7423" width="9" style="1"/>
    <col min="7424" max="7424" width="21.6640625" style="1" customWidth="1"/>
    <col min="7425" max="7425" width="15.6640625" style="1" customWidth="1"/>
    <col min="7426" max="7426" width="7.21875" style="1" customWidth="1"/>
    <col min="7427" max="7429" width="14.109375" style="1" customWidth="1"/>
    <col min="7430" max="7430" width="19.6640625" style="1" customWidth="1"/>
    <col min="7431" max="7679" width="9" style="1"/>
    <col min="7680" max="7680" width="21.6640625" style="1" customWidth="1"/>
    <col min="7681" max="7681" width="15.6640625" style="1" customWidth="1"/>
    <col min="7682" max="7682" width="7.21875" style="1" customWidth="1"/>
    <col min="7683" max="7685" width="14.109375" style="1" customWidth="1"/>
    <col min="7686" max="7686" width="19.6640625" style="1" customWidth="1"/>
    <col min="7687" max="7935" width="9" style="1"/>
    <col min="7936" max="7936" width="21.6640625" style="1" customWidth="1"/>
    <col min="7937" max="7937" width="15.6640625" style="1" customWidth="1"/>
    <col min="7938" max="7938" width="7.21875" style="1" customWidth="1"/>
    <col min="7939" max="7941" width="14.109375" style="1" customWidth="1"/>
    <col min="7942" max="7942" width="19.6640625" style="1" customWidth="1"/>
    <col min="7943" max="8191" width="9" style="1"/>
    <col min="8192" max="8192" width="21.6640625" style="1" customWidth="1"/>
    <col min="8193" max="8193" width="15.6640625" style="1" customWidth="1"/>
    <col min="8194" max="8194" width="7.21875" style="1" customWidth="1"/>
    <col min="8195" max="8197" width="14.109375" style="1" customWidth="1"/>
    <col min="8198" max="8198" width="19.6640625" style="1" customWidth="1"/>
    <col min="8199" max="8447" width="9" style="1"/>
    <col min="8448" max="8448" width="21.6640625" style="1" customWidth="1"/>
    <col min="8449" max="8449" width="15.6640625" style="1" customWidth="1"/>
    <col min="8450" max="8450" width="7.21875" style="1" customWidth="1"/>
    <col min="8451" max="8453" width="14.109375" style="1" customWidth="1"/>
    <col min="8454" max="8454" width="19.6640625" style="1" customWidth="1"/>
    <col min="8455" max="8703" width="9" style="1"/>
    <col min="8704" max="8704" width="21.6640625" style="1" customWidth="1"/>
    <col min="8705" max="8705" width="15.6640625" style="1" customWidth="1"/>
    <col min="8706" max="8706" width="7.21875" style="1" customWidth="1"/>
    <col min="8707" max="8709" width="14.109375" style="1" customWidth="1"/>
    <col min="8710" max="8710" width="19.6640625" style="1" customWidth="1"/>
    <col min="8711" max="8959" width="9" style="1"/>
    <col min="8960" max="8960" width="21.6640625" style="1" customWidth="1"/>
    <col min="8961" max="8961" width="15.6640625" style="1" customWidth="1"/>
    <col min="8962" max="8962" width="7.21875" style="1" customWidth="1"/>
    <col min="8963" max="8965" width="14.109375" style="1" customWidth="1"/>
    <col min="8966" max="8966" width="19.6640625" style="1" customWidth="1"/>
    <col min="8967" max="9215" width="9" style="1"/>
    <col min="9216" max="9216" width="21.6640625" style="1" customWidth="1"/>
    <col min="9217" max="9217" width="15.6640625" style="1" customWidth="1"/>
    <col min="9218" max="9218" width="7.21875" style="1" customWidth="1"/>
    <col min="9219" max="9221" width="14.109375" style="1" customWidth="1"/>
    <col min="9222" max="9222" width="19.6640625" style="1" customWidth="1"/>
    <col min="9223" max="9471" width="9" style="1"/>
    <col min="9472" max="9472" width="21.6640625" style="1" customWidth="1"/>
    <col min="9473" max="9473" width="15.6640625" style="1" customWidth="1"/>
    <col min="9474" max="9474" width="7.21875" style="1" customWidth="1"/>
    <col min="9475" max="9477" width="14.109375" style="1" customWidth="1"/>
    <col min="9478" max="9478" width="19.6640625" style="1" customWidth="1"/>
    <col min="9479" max="9727" width="9" style="1"/>
    <col min="9728" max="9728" width="21.6640625" style="1" customWidth="1"/>
    <col min="9729" max="9729" width="15.6640625" style="1" customWidth="1"/>
    <col min="9730" max="9730" width="7.21875" style="1" customWidth="1"/>
    <col min="9731" max="9733" width="14.109375" style="1" customWidth="1"/>
    <col min="9734" max="9734" width="19.6640625" style="1" customWidth="1"/>
    <col min="9735" max="9983" width="9" style="1"/>
    <col min="9984" max="9984" width="21.6640625" style="1" customWidth="1"/>
    <col min="9985" max="9985" width="15.6640625" style="1" customWidth="1"/>
    <col min="9986" max="9986" width="7.21875" style="1" customWidth="1"/>
    <col min="9987" max="9989" width="14.109375" style="1" customWidth="1"/>
    <col min="9990" max="9990" width="19.6640625" style="1" customWidth="1"/>
    <col min="9991" max="10239" width="9" style="1"/>
    <col min="10240" max="10240" width="21.6640625" style="1" customWidth="1"/>
    <col min="10241" max="10241" width="15.6640625" style="1" customWidth="1"/>
    <col min="10242" max="10242" width="7.21875" style="1" customWidth="1"/>
    <col min="10243" max="10245" width="14.109375" style="1" customWidth="1"/>
    <col min="10246" max="10246" width="19.6640625" style="1" customWidth="1"/>
    <col min="10247" max="10495" width="9" style="1"/>
    <col min="10496" max="10496" width="21.6640625" style="1" customWidth="1"/>
    <col min="10497" max="10497" width="15.6640625" style="1" customWidth="1"/>
    <col min="10498" max="10498" width="7.21875" style="1" customWidth="1"/>
    <col min="10499" max="10501" width="14.109375" style="1" customWidth="1"/>
    <col min="10502" max="10502" width="19.6640625" style="1" customWidth="1"/>
    <col min="10503" max="10751" width="9" style="1"/>
    <col min="10752" max="10752" width="21.6640625" style="1" customWidth="1"/>
    <col min="10753" max="10753" width="15.6640625" style="1" customWidth="1"/>
    <col min="10754" max="10754" width="7.21875" style="1" customWidth="1"/>
    <col min="10755" max="10757" width="14.109375" style="1" customWidth="1"/>
    <col min="10758" max="10758" width="19.6640625" style="1" customWidth="1"/>
    <col min="10759" max="11007" width="9" style="1"/>
    <col min="11008" max="11008" width="21.6640625" style="1" customWidth="1"/>
    <col min="11009" max="11009" width="15.6640625" style="1" customWidth="1"/>
    <col min="11010" max="11010" width="7.21875" style="1" customWidth="1"/>
    <col min="11011" max="11013" width="14.109375" style="1" customWidth="1"/>
    <col min="11014" max="11014" width="19.6640625" style="1" customWidth="1"/>
    <col min="11015" max="11263" width="9" style="1"/>
    <col min="11264" max="11264" width="21.6640625" style="1" customWidth="1"/>
    <col min="11265" max="11265" width="15.6640625" style="1" customWidth="1"/>
    <col min="11266" max="11266" width="7.21875" style="1" customWidth="1"/>
    <col min="11267" max="11269" width="14.109375" style="1" customWidth="1"/>
    <col min="11270" max="11270" width="19.6640625" style="1" customWidth="1"/>
    <col min="11271" max="11519" width="9" style="1"/>
    <col min="11520" max="11520" width="21.6640625" style="1" customWidth="1"/>
    <col min="11521" max="11521" width="15.6640625" style="1" customWidth="1"/>
    <col min="11522" max="11522" width="7.21875" style="1" customWidth="1"/>
    <col min="11523" max="11525" width="14.109375" style="1" customWidth="1"/>
    <col min="11526" max="11526" width="19.6640625" style="1" customWidth="1"/>
    <col min="11527" max="11775" width="9" style="1"/>
    <col min="11776" max="11776" width="21.6640625" style="1" customWidth="1"/>
    <col min="11777" max="11777" width="15.6640625" style="1" customWidth="1"/>
    <col min="11778" max="11778" width="7.21875" style="1" customWidth="1"/>
    <col min="11779" max="11781" width="14.109375" style="1" customWidth="1"/>
    <col min="11782" max="11782" width="19.6640625" style="1" customWidth="1"/>
    <col min="11783" max="12031" width="9" style="1"/>
    <col min="12032" max="12032" width="21.6640625" style="1" customWidth="1"/>
    <col min="12033" max="12033" width="15.6640625" style="1" customWidth="1"/>
    <col min="12034" max="12034" width="7.21875" style="1" customWidth="1"/>
    <col min="12035" max="12037" width="14.109375" style="1" customWidth="1"/>
    <col min="12038" max="12038" width="19.6640625" style="1" customWidth="1"/>
    <col min="12039" max="12287" width="9" style="1"/>
    <col min="12288" max="12288" width="21.6640625" style="1" customWidth="1"/>
    <col min="12289" max="12289" width="15.6640625" style="1" customWidth="1"/>
    <col min="12290" max="12290" width="7.21875" style="1" customWidth="1"/>
    <col min="12291" max="12293" width="14.109375" style="1" customWidth="1"/>
    <col min="12294" max="12294" width="19.6640625" style="1" customWidth="1"/>
    <col min="12295" max="12543" width="9" style="1"/>
    <col min="12544" max="12544" width="21.6640625" style="1" customWidth="1"/>
    <col min="12545" max="12545" width="15.6640625" style="1" customWidth="1"/>
    <col min="12546" max="12546" width="7.21875" style="1" customWidth="1"/>
    <col min="12547" max="12549" width="14.109375" style="1" customWidth="1"/>
    <col min="12550" max="12550" width="19.6640625" style="1" customWidth="1"/>
    <col min="12551" max="12799" width="9" style="1"/>
    <col min="12800" max="12800" width="21.6640625" style="1" customWidth="1"/>
    <col min="12801" max="12801" width="15.6640625" style="1" customWidth="1"/>
    <col min="12802" max="12802" width="7.21875" style="1" customWidth="1"/>
    <col min="12803" max="12805" width="14.109375" style="1" customWidth="1"/>
    <col min="12806" max="12806" width="19.6640625" style="1" customWidth="1"/>
    <col min="12807" max="13055" width="9" style="1"/>
    <col min="13056" max="13056" width="21.6640625" style="1" customWidth="1"/>
    <col min="13057" max="13057" width="15.6640625" style="1" customWidth="1"/>
    <col min="13058" max="13058" width="7.21875" style="1" customWidth="1"/>
    <col min="13059" max="13061" width="14.109375" style="1" customWidth="1"/>
    <col min="13062" max="13062" width="19.6640625" style="1" customWidth="1"/>
    <col min="13063" max="13311" width="9" style="1"/>
    <col min="13312" max="13312" width="21.6640625" style="1" customWidth="1"/>
    <col min="13313" max="13313" width="15.6640625" style="1" customWidth="1"/>
    <col min="13314" max="13314" width="7.21875" style="1" customWidth="1"/>
    <col min="13315" max="13317" width="14.109375" style="1" customWidth="1"/>
    <col min="13318" max="13318" width="19.6640625" style="1" customWidth="1"/>
    <col min="13319" max="13567" width="9" style="1"/>
    <col min="13568" max="13568" width="21.6640625" style="1" customWidth="1"/>
    <col min="13569" max="13569" width="15.6640625" style="1" customWidth="1"/>
    <col min="13570" max="13570" width="7.21875" style="1" customWidth="1"/>
    <col min="13571" max="13573" width="14.109375" style="1" customWidth="1"/>
    <col min="13574" max="13574" width="19.6640625" style="1" customWidth="1"/>
    <col min="13575" max="13823" width="9" style="1"/>
    <col min="13824" max="13824" width="21.6640625" style="1" customWidth="1"/>
    <col min="13825" max="13825" width="15.6640625" style="1" customWidth="1"/>
    <col min="13826" max="13826" width="7.21875" style="1" customWidth="1"/>
    <col min="13827" max="13829" width="14.109375" style="1" customWidth="1"/>
    <col min="13830" max="13830" width="19.6640625" style="1" customWidth="1"/>
    <col min="13831" max="14079" width="9" style="1"/>
    <col min="14080" max="14080" width="21.6640625" style="1" customWidth="1"/>
    <col min="14081" max="14081" width="15.6640625" style="1" customWidth="1"/>
    <col min="14082" max="14082" width="7.21875" style="1" customWidth="1"/>
    <col min="14083" max="14085" width="14.109375" style="1" customWidth="1"/>
    <col min="14086" max="14086" width="19.6640625" style="1" customWidth="1"/>
    <col min="14087" max="14335" width="9" style="1"/>
    <col min="14336" max="14336" width="21.6640625" style="1" customWidth="1"/>
    <col min="14337" max="14337" width="15.6640625" style="1" customWidth="1"/>
    <col min="14338" max="14338" width="7.21875" style="1" customWidth="1"/>
    <col min="14339" max="14341" width="14.109375" style="1" customWidth="1"/>
    <col min="14342" max="14342" width="19.6640625" style="1" customWidth="1"/>
    <col min="14343" max="14591" width="9" style="1"/>
    <col min="14592" max="14592" width="21.6640625" style="1" customWidth="1"/>
    <col min="14593" max="14593" width="15.6640625" style="1" customWidth="1"/>
    <col min="14594" max="14594" width="7.21875" style="1" customWidth="1"/>
    <col min="14595" max="14597" width="14.109375" style="1" customWidth="1"/>
    <col min="14598" max="14598" width="19.6640625" style="1" customWidth="1"/>
    <col min="14599" max="14847" width="9" style="1"/>
    <col min="14848" max="14848" width="21.6640625" style="1" customWidth="1"/>
    <col min="14849" max="14849" width="15.6640625" style="1" customWidth="1"/>
    <col min="14850" max="14850" width="7.21875" style="1" customWidth="1"/>
    <col min="14851" max="14853" width="14.109375" style="1" customWidth="1"/>
    <col min="14854" max="14854" width="19.6640625" style="1" customWidth="1"/>
    <col min="14855" max="15103" width="9" style="1"/>
    <col min="15104" max="15104" width="21.6640625" style="1" customWidth="1"/>
    <col min="15105" max="15105" width="15.6640625" style="1" customWidth="1"/>
    <col min="15106" max="15106" width="7.21875" style="1" customWidth="1"/>
    <col min="15107" max="15109" width="14.109375" style="1" customWidth="1"/>
    <col min="15110" max="15110" width="19.6640625" style="1" customWidth="1"/>
    <col min="15111" max="15359" width="9" style="1"/>
    <col min="15360" max="15360" width="21.6640625" style="1" customWidth="1"/>
    <col min="15361" max="15361" width="15.6640625" style="1" customWidth="1"/>
    <col min="15362" max="15362" width="7.21875" style="1" customWidth="1"/>
    <col min="15363" max="15365" width="14.109375" style="1" customWidth="1"/>
    <col min="15366" max="15366" width="19.6640625" style="1" customWidth="1"/>
    <col min="15367" max="15615" width="9" style="1"/>
    <col min="15616" max="15616" width="21.6640625" style="1" customWidth="1"/>
    <col min="15617" max="15617" width="15.6640625" style="1" customWidth="1"/>
    <col min="15618" max="15618" width="7.21875" style="1" customWidth="1"/>
    <col min="15619" max="15621" width="14.109375" style="1" customWidth="1"/>
    <col min="15622" max="15622" width="19.6640625" style="1" customWidth="1"/>
    <col min="15623" max="15871" width="9" style="1"/>
    <col min="15872" max="15872" width="21.6640625" style="1" customWidth="1"/>
    <col min="15873" max="15873" width="15.6640625" style="1" customWidth="1"/>
    <col min="15874" max="15874" width="7.21875" style="1" customWidth="1"/>
    <col min="15875" max="15877" width="14.109375" style="1" customWidth="1"/>
    <col min="15878" max="15878" width="19.6640625" style="1" customWidth="1"/>
    <col min="15879" max="16127" width="9" style="1"/>
    <col min="16128" max="16128" width="21.6640625" style="1" customWidth="1"/>
    <col min="16129" max="16129" width="15.6640625" style="1" customWidth="1"/>
    <col min="16130" max="16130" width="7.21875" style="1" customWidth="1"/>
    <col min="16131" max="16133" width="14.109375" style="1" customWidth="1"/>
    <col min="16134" max="16134" width="19.6640625" style="1" customWidth="1"/>
    <col min="16135" max="16384" width="9" style="1"/>
  </cols>
  <sheetData>
    <row r="1" spans="1:8" ht="14.4" x14ac:dyDescent="0.2">
      <c r="A1" s="44" t="s">
        <v>0</v>
      </c>
      <c r="B1" s="44"/>
      <c r="C1" s="44"/>
      <c r="D1" s="44"/>
      <c r="E1" s="44"/>
      <c r="F1" s="44"/>
      <c r="G1" s="44"/>
    </row>
    <row r="2" spans="1:8" ht="14.4" x14ac:dyDescent="0.2">
      <c r="A2" s="12" t="s">
        <v>1</v>
      </c>
      <c r="B2" s="13"/>
      <c r="C2" s="13"/>
      <c r="D2" s="13"/>
      <c r="E2" s="13"/>
      <c r="F2" s="13"/>
      <c r="G2" s="14"/>
    </row>
    <row r="3" spans="1:8" ht="14.4" x14ac:dyDescent="0.2">
      <c r="A3" s="12"/>
      <c r="B3" s="13"/>
      <c r="C3" s="13"/>
      <c r="D3" s="13"/>
      <c r="E3" s="13"/>
      <c r="F3" s="13"/>
      <c r="G3" s="14"/>
    </row>
    <row r="4" spans="1:8" ht="15" thickBot="1" x14ac:dyDescent="0.25">
      <c r="A4" s="12" t="s">
        <v>43</v>
      </c>
      <c r="B4" s="13"/>
      <c r="C4" s="13"/>
      <c r="D4" s="13"/>
      <c r="E4" s="13"/>
      <c r="F4" s="13"/>
      <c r="G4" s="14" t="s">
        <v>2</v>
      </c>
    </row>
    <row r="5" spans="1:8" ht="33" customHeight="1" x14ac:dyDescent="0.2">
      <c r="A5" s="15" t="s">
        <v>3</v>
      </c>
      <c r="B5" s="16" t="s">
        <v>4</v>
      </c>
      <c r="C5" s="17" t="s">
        <v>5</v>
      </c>
      <c r="D5" s="16" t="s">
        <v>6</v>
      </c>
      <c r="E5" s="18" t="s">
        <v>7</v>
      </c>
      <c r="F5" s="19" t="s">
        <v>8</v>
      </c>
      <c r="G5" s="20" t="s">
        <v>9</v>
      </c>
    </row>
    <row r="6" spans="1:8" ht="20.100000000000001" customHeight="1" x14ac:dyDescent="0.2">
      <c r="A6" s="21" t="s">
        <v>10</v>
      </c>
      <c r="B6" s="22">
        <v>26400</v>
      </c>
      <c r="C6" s="15" t="s">
        <v>11</v>
      </c>
      <c r="D6" s="23">
        <v>1815</v>
      </c>
      <c r="E6" s="24"/>
      <c r="F6" s="25">
        <v>100</v>
      </c>
      <c r="G6" s="26">
        <f>ROUNDDOWN(B6*E6*(185-F6)/100,0)</f>
        <v>0</v>
      </c>
    </row>
    <row r="7" spans="1:8" ht="20.100000000000001" customHeight="1" x14ac:dyDescent="0.2">
      <c r="A7" s="27" t="s">
        <v>12</v>
      </c>
      <c r="B7" s="22">
        <v>932000</v>
      </c>
      <c r="C7" s="15" t="s">
        <v>13</v>
      </c>
      <c r="D7" s="23">
        <v>18.54</v>
      </c>
      <c r="E7" s="28"/>
      <c r="F7" s="52"/>
      <c r="G7" s="26">
        <f>ROUNDDOWN(B7*E7,0)</f>
        <v>0</v>
      </c>
    </row>
    <row r="8" spans="1:8" ht="20.100000000000001" customHeight="1" x14ac:dyDescent="0.2">
      <c r="A8" s="27" t="s">
        <v>21</v>
      </c>
      <c r="B8" s="22">
        <v>3383000</v>
      </c>
      <c r="C8" s="15" t="s">
        <v>13</v>
      </c>
      <c r="D8" s="23">
        <v>17.059999999999999</v>
      </c>
      <c r="E8" s="28"/>
      <c r="F8" s="53"/>
      <c r="G8" s="26">
        <f t="shared" ref="G8:G9" si="0">ROUNDDOWN(B8*E8,0)</f>
        <v>0</v>
      </c>
    </row>
    <row r="9" spans="1:8" ht="20.100000000000001" customHeight="1" x14ac:dyDescent="0.2">
      <c r="A9" s="21" t="s">
        <v>22</v>
      </c>
      <c r="B9" s="22">
        <v>145800</v>
      </c>
      <c r="C9" s="15" t="s">
        <v>13</v>
      </c>
      <c r="D9" s="23">
        <v>19.2</v>
      </c>
      <c r="E9" s="28"/>
      <c r="F9" s="53"/>
      <c r="G9" s="26">
        <f t="shared" si="0"/>
        <v>0</v>
      </c>
    </row>
    <row r="10" spans="1:8" ht="20.100000000000001" customHeight="1" x14ac:dyDescent="0.2">
      <c r="A10" s="21" t="s">
        <v>23</v>
      </c>
      <c r="B10" s="22">
        <v>5845200</v>
      </c>
      <c r="C10" s="15" t="s">
        <v>13</v>
      </c>
      <c r="D10" s="23">
        <v>12.77</v>
      </c>
      <c r="E10" s="28"/>
      <c r="F10" s="54"/>
      <c r="G10" s="26">
        <f>ROUNDDOWN(B10*E10,0)</f>
        <v>0</v>
      </c>
    </row>
    <row r="11" spans="1:8" ht="20.100000000000001" customHeight="1" thickBot="1" x14ac:dyDescent="0.25">
      <c r="A11" s="45" t="s">
        <v>14</v>
      </c>
      <c r="B11" s="46"/>
      <c r="C11" s="49"/>
      <c r="D11" s="50"/>
      <c r="E11" s="50"/>
      <c r="F11" s="51"/>
      <c r="G11" s="29">
        <f>SUM(G6:G10)</f>
        <v>0</v>
      </c>
      <c r="H11" s="1" t="s">
        <v>18</v>
      </c>
    </row>
    <row r="12" spans="1:8" ht="14.4" x14ac:dyDescent="0.2">
      <c r="A12" s="30"/>
      <c r="B12" s="9"/>
      <c r="C12" s="13"/>
      <c r="D12" s="13"/>
      <c r="E12" s="13"/>
      <c r="F12" s="13"/>
      <c r="G12" s="31"/>
    </row>
    <row r="13" spans="1:8" ht="15" thickBot="1" x14ac:dyDescent="0.25">
      <c r="A13" s="12" t="s">
        <v>44</v>
      </c>
      <c r="B13" s="13"/>
      <c r="C13" s="13"/>
      <c r="D13" s="13"/>
      <c r="E13" s="13"/>
      <c r="F13" s="13"/>
      <c r="G13" s="14"/>
    </row>
    <row r="14" spans="1:8" ht="32.25" customHeight="1" x14ac:dyDescent="0.2">
      <c r="A14" s="15" t="s">
        <v>3</v>
      </c>
      <c r="B14" s="16" t="s">
        <v>4</v>
      </c>
      <c r="C14" s="17" t="s">
        <v>5</v>
      </c>
      <c r="D14" s="16" t="s">
        <v>6</v>
      </c>
      <c r="E14" s="18" t="s">
        <v>7</v>
      </c>
      <c r="F14" s="19" t="s">
        <v>8</v>
      </c>
      <c r="G14" s="20" t="s">
        <v>9</v>
      </c>
    </row>
    <row r="15" spans="1:8" ht="20.100000000000001" customHeight="1" x14ac:dyDescent="0.2">
      <c r="A15" s="21" t="s">
        <v>10</v>
      </c>
      <c r="B15" s="16"/>
      <c r="C15" s="17"/>
      <c r="D15" s="32"/>
      <c r="E15" s="18"/>
      <c r="F15" s="19"/>
      <c r="G15" s="26"/>
    </row>
    <row r="16" spans="1:8" ht="20.100000000000001" customHeight="1" x14ac:dyDescent="0.2">
      <c r="A16" s="38" t="s">
        <v>24</v>
      </c>
      <c r="B16" s="33">
        <v>2304</v>
      </c>
      <c r="C16" s="15" t="s">
        <v>11</v>
      </c>
      <c r="D16" s="23">
        <v>1292.5</v>
      </c>
      <c r="E16" s="28"/>
      <c r="F16" s="25">
        <v>100</v>
      </c>
      <c r="G16" s="26">
        <f>ROUNDDOWN(B16*E$16*(185-F16)/100,0)</f>
        <v>0</v>
      </c>
    </row>
    <row r="17" spans="1:7" ht="20.100000000000001" customHeight="1" x14ac:dyDescent="0.2">
      <c r="A17" s="41" t="s">
        <v>25</v>
      </c>
      <c r="B17" s="33">
        <v>9048</v>
      </c>
      <c r="C17" s="15" t="s">
        <v>11</v>
      </c>
      <c r="D17" s="32" t="s">
        <v>16</v>
      </c>
      <c r="E17" s="34" t="s">
        <v>17</v>
      </c>
      <c r="F17" s="25">
        <v>100</v>
      </c>
      <c r="G17" s="26">
        <f>ROUNDDOWN(B17*E$16*(185-F17)/100,0)</f>
        <v>0</v>
      </c>
    </row>
    <row r="18" spans="1:7" ht="20.100000000000001" customHeight="1" x14ac:dyDescent="0.2">
      <c r="A18" s="38" t="s">
        <v>26</v>
      </c>
      <c r="B18" s="33">
        <v>5424</v>
      </c>
      <c r="C18" s="15" t="s">
        <v>11</v>
      </c>
      <c r="D18" s="32" t="s">
        <v>16</v>
      </c>
      <c r="E18" s="34" t="s">
        <v>17</v>
      </c>
      <c r="F18" s="25">
        <v>98</v>
      </c>
      <c r="G18" s="26">
        <f>ROUNDDOWN(B18*E$16*(185-F18)/100,0)</f>
        <v>0</v>
      </c>
    </row>
    <row r="19" spans="1:7" ht="20.100000000000001" customHeight="1" x14ac:dyDescent="0.2">
      <c r="A19" s="38" t="s">
        <v>27</v>
      </c>
      <c r="B19" s="33">
        <v>2736</v>
      </c>
      <c r="C19" s="15" t="s">
        <v>11</v>
      </c>
      <c r="D19" s="32" t="s">
        <v>16</v>
      </c>
      <c r="E19" s="34" t="s">
        <v>17</v>
      </c>
      <c r="F19" s="25">
        <v>97</v>
      </c>
      <c r="G19" s="26">
        <f>ROUNDDOWN(B19*E$16*(185-F19)/100,0)</f>
        <v>0</v>
      </c>
    </row>
    <row r="20" spans="1:7" ht="20.100000000000001" customHeight="1" x14ac:dyDescent="0.2">
      <c r="A20" s="38" t="s">
        <v>28</v>
      </c>
      <c r="B20" s="33">
        <v>9384</v>
      </c>
      <c r="C20" s="15" t="s">
        <v>11</v>
      </c>
      <c r="D20" s="32" t="s">
        <v>16</v>
      </c>
      <c r="E20" s="34" t="s">
        <v>17</v>
      </c>
      <c r="F20" s="25">
        <v>96</v>
      </c>
      <c r="G20" s="26">
        <f t="shared" ref="G20:G27" si="1">ROUNDDOWN(B20*E$16*(185-F20)/100,0)</f>
        <v>0</v>
      </c>
    </row>
    <row r="21" spans="1:7" ht="20.100000000000001" customHeight="1" x14ac:dyDescent="0.2">
      <c r="A21" s="38" t="s">
        <v>29</v>
      </c>
      <c r="B21" s="33">
        <v>1920</v>
      </c>
      <c r="C21" s="15" t="s">
        <v>11</v>
      </c>
      <c r="D21" s="32" t="s">
        <v>16</v>
      </c>
      <c r="E21" s="34" t="s">
        <v>17</v>
      </c>
      <c r="F21" s="25">
        <v>99</v>
      </c>
      <c r="G21" s="26">
        <f t="shared" si="1"/>
        <v>0</v>
      </c>
    </row>
    <row r="22" spans="1:7" ht="20.100000000000001" customHeight="1" x14ac:dyDescent="0.2">
      <c r="A22" s="38" t="s">
        <v>30</v>
      </c>
      <c r="B22" s="33">
        <v>1656</v>
      </c>
      <c r="C22" s="15" t="s">
        <v>11</v>
      </c>
      <c r="D22" s="32" t="s">
        <v>16</v>
      </c>
      <c r="E22" s="34" t="s">
        <v>17</v>
      </c>
      <c r="F22" s="25">
        <v>100</v>
      </c>
      <c r="G22" s="26">
        <f t="shared" si="1"/>
        <v>0</v>
      </c>
    </row>
    <row r="23" spans="1:7" ht="20.100000000000001" customHeight="1" x14ac:dyDescent="0.2">
      <c r="A23" s="38" t="s">
        <v>31</v>
      </c>
      <c r="B23" s="33">
        <v>10128</v>
      </c>
      <c r="C23" s="15" t="s">
        <v>11</v>
      </c>
      <c r="D23" s="32" t="s">
        <v>16</v>
      </c>
      <c r="E23" s="34" t="s">
        <v>17</v>
      </c>
      <c r="F23" s="25">
        <v>94</v>
      </c>
      <c r="G23" s="26">
        <f t="shared" si="1"/>
        <v>0</v>
      </c>
    </row>
    <row r="24" spans="1:7" ht="20.100000000000001" customHeight="1" x14ac:dyDescent="0.2">
      <c r="A24" s="38" t="s">
        <v>32</v>
      </c>
      <c r="B24" s="33">
        <v>2088</v>
      </c>
      <c r="C24" s="15" t="s">
        <v>11</v>
      </c>
      <c r="D24" s="32" t="s">
        <v>16</v>
      </c>
      <c r="E24" s="34" t="s">
        <v>17</v>
      </c>
      <c r="F24" s="25">
        <v>97</v>
      </c>
      <c r="G24" s="26">
        <f t="shared" si="1"/>
        <v>0</v>
      </c>
    </row>
    <row r="25" spans="1:7" ht="20.100000000000001" customHeight="1" x14ac:dyDescent="0.2">
      <c r="A25" s="38" t="s">
        <v>33</v>
      </c>
      <c r="B25" s="33">
        <v>2112</v>
      </c>
      <c r="C25" s="15" t="s">
        <v>11</v>
      </c>
      <c r="D25" s="32" t="s">
        <v>16</v>
      </c>
      <c r="E25" s="34" t="s">
        <v>17</v>
      </c>
      <c r="F25" s="25">
        <v>97</v>
      </c>
      <c r="G25" s="26">
        <f t="shared" si="1"/>
        <v>0</v>
      </c>
    </row>
    <row r="26" spans="1:7" ht="20.100000000000001" customHeight="1" x14ac:dyDescent="0.2">
      <c r="A26" s="38" t="s">
        <v>34</v>
      </c>
      <c r="B26" s="33">
        <v>1368</v>
      </c>
      <c r="C26" s="15" t="s">
        <v>11</v>
      </c>
      <c r="D26" s="32" t="s">
        <v>16</v>
      </c>
      <c r="E26" s="34" t="s">
        <v>17</v>
      </c>
      <c r="F26" s="25">
        <v>99</v>
      </c>
      <c r="G26" s="26">
        <f t="shared" si="1"/>
        <v>0</v>
      </c>
    </row>
    <row r="27" spans="1:7" ht="20.100000000000001" customHeight="1" x14ac:dyDescent="0.2">
      <c r="A27" s="38" t="s">
        <v>35</v>
      </c>
      <c r="B27" s="33">
        <v>1632</v>
      </c>
      <c r="C27" s="15" t="s">
        <v>11</v>
      </c>
      <c r="D27" s="32" t="s">
        <v>16</v>
      </c>
      <c r="E27" s="34" t="s">
        <v>17</v>
      </c>
      <c r="F27" s="25">
        <v>99</v>
      </c>
      <c r="G27" s="26">
        <f t="shared" si="1"/>
        <v>0</v>
      </c>
    </row>
    <row r="28" spans="1:7" ht="20.100000000000001" customHeight="1" x14ac:dyDescent="0.2">
      <c r="A28" s="38" t="s">
        <v>36</v>
      </c>
      <c r="B28" s="42">
        <f>B17</f>
        <v>9048</v>
      </c>
      <c r="C28" s="15" t="s">
        <v>37</v>
      </c>
      <c r="D28" s="23">
        <f>D16/10</f>
        <v>129.25</v>
      </c>
      <c r="E28" s="28"/>
      <c r="F28" s="35" t="s">
        <v>38</v>
      </c>
      <c r="G28" s="26">
        <f>ROUNDDOWN(B28*E$28,0)</f>
        <v>0</v>
      </c>
    </row>
    <row r="29" spans="1:7" ht="20.100000000000001" customHeight="1" x14ac:dyDescent="0.2">
      <c r="A29" s="27" t="s">
        <v>12</v>
      </c>
      <c r="B29" s="36">
        <v>1277400</v>
      </c>
      <c r="C29" s="15" t="s">
        <v>13</v>
      </c>
      <c r="D29" s="23">
        <v>20.47</v>
      </c>
      <c r="E29" s="28"/>
      <c r="F29" s="52"/>
      <c r="G29" s="26">
        <f>ROUNDDOWN(B29*E29,0)</f>
        <v>0</v>
      </c>
    </row>
    <row r="30" spans="1:7" ht="20.100000000000001" customHeight="1" x14ac:dyDescent="0.2">
      <c r="A30" s="27" t="s">
        <v>21</v>
      </c>
      <c r="B30" s="36">
        <v>4114800</v>
      </c>
      <c r="C30" s="15" t="s">
        <v>13</v>
      </c>
      <c r="D30" s="23">
        <v>19.05</v>
      </c>
      <c r="E30" s="28"/>
      <c r="F30" s="53"/>
      <c r="G30" s="26">
        <f t="shared" ref="G30:G31" si="2">ROUNDDOWN(B30*E30,0)</f>
        <v>0</v>
      </c>
    </row>
    <row r="31" spans="1:7" ht="20.100000000000001" customHeight="1" x14ac:dyDescent="0.2">
      <c r="A31" s="21" t="s">
        <v>22</v>
      </c>
      <c r="B31" s="36">
        <v>187200</v>
      </c>
      <c r="C31" s="15" t="s">
        <v>13</v>
      </c>
      <c r="D31" s="23">
        <v>21.19</v>
      </c>
      <c r="E31" s="28"/>
      <c r="F31" s="53"/>
      <c r="G31" s="26">
        <f t="shared" si="2"/>
        <v>0</v>
      </c>
    </row>
    <row r="32" spans="1:7" ht="20.100000000000001" customHeight="1" x14ac:dyDescent="0.2">
      <c r="A32" s="21" t="s">
        <v>23</v>
      </c>
      <c r="B32" s="36">
        <v>10533400</v>
      </c>
      <c r="C32" s="15" t="s">
        <v>13</v>
      </c>
      <c r="D32" s="23">
        <v>12.77</v>
      </c>
      <c r="E32" s="28"/>
      <c r="F32" s="54"/>
      <c r="G32" s="26">
        <f>ROUNDDOWN(B32*E32,0)</f>
        <v>0</v>
      </c>
    </row>
    <row r="33" spans="1:10" ht="20.100000000000001" customHeight="1" thickBot="1" x14ac:dyDescent="0.25">
      <c r="A33" s="45" t="s">
        <v>14</v>
      </c>
      <c r="B33" s="46"/>
      <c r="C33" s="49"/>
      <c r="D33" s="50"/>
      <c r="E33" s="50"/>
      <c r="F33" s="51"/>
      <c r="G33" s="29">
        <f>SUM(G16:G32)</f>
        <v>0</v>
      </c>
      <c r="H33" s="1" t="s">
        <v>19</v>
      </c>
    </row>
    <row r="34" spans="1:10" ht="14.4" x14ac:dyDescent="0.2">
      <c r="A34" s="5"/>
      <c r="B34" s="9"/>
      <c r="C34" s="10"/>
      <c r="D34" s="10"/>
      <c r="E34" s="10"/>
      <c r="F34" s="10"/>
      <c r="G34" s="11"/>
    </row>
    <row r="35" spans="1:10" ht="15" thickBot="1" x14ac:dyDescent="0.25">
      <c r="A35" s="40" t="s">
        <v>45</v>
      </c>
      <c r="B35" s="13"/>
      <c r="C35" s="13"/>
      <c r="D35" s="13"/>
      <c r="E35" s="13"/>
      <c r="F35" s="13"/>
      <c r="G35" s="14" t="s">
        <v>2</v>
      </c>
    </row>
    <row r="36" spans="1:10" ht="33" customHeight="1" x14ac:dyDescent="0.2">
      <c r="A36" s="15" t="s">
        <v>3</v>
      </c>
      <c r="B36" s="16" t="s">
        <v>4</v>
      </c>
      <c r="C36" s="17" t="s">
        <v>5</v>
      </c>
      <c r="D36" s="16" t="s">
        <v>6</v>
      </c>
      <c r="E36" s="39" t="s">
        <v>7</v>
      </c>
      <c r="F36" s="19" t="s">
        <v>8</v>
      </c>
      <c r="G36" s="20" t="s">
        <v>9</v>
      </c>
    </row>
    <row r="37" spans="1:10" ht="20.100000000000001" customHeight="1" x14ac:dyDescent="0.2">
      <c r="A37" s="21" t="s">
        <v>10</v>
      </c>
      <c r="B37" s="22">
        <v>312</v>
      </c>
      <c r="C37" s="15" t="s">
        <v>11</v>
      </c>
      <c r="D37" s="23">
        <v>2046</v>
      </c>
      <c r="E37" s="24"/>
      <c r="F37" s="25">
        <v>100</v>
      </c>
      <c r="G37" s="26">
        <f>ROUNDDOWN(B37*E37*(185-F37)/100,0)</f>
        <v>0</v>
      </c>
    </row>
    <row r="38" spans="1:10" ht="20.100000000000001" customHeight="1" x14ac:dyDescent="0.2">
      <c r="A38" s="27" t="s">
        <v>12</v>
      </c>
      <c r="B38" s="22">
        <v>13800</v>
      </c>
      <c r="C38" s="15" t="s">
        <v>13</v>
      </c>
      <c r="D38" s="23">
        <v>17.5</v>
      </c>
      <c r="E38" s="28"/>
      <c r="F38" s="52"/>
      <c r="G38" s="26">
        <f>ROUNDDOWN(B38*E38,0)</f>
        <v>0</v>
      </c>
      <c r="J38" s="43"/>
    </row>
    <row r="39" spans="1:10" ht="20.100000000000001" customHeight="1" x14ac:dyDescent="0.2">
      <c r="A39" s="27" t="s">
        <v>21</v>
      </c>
      <c r="B39" s="22">
        <v>52200</v>
      </c>
      <c r="C39" s="15" t="s">
        <v>13</v>
      </c>
      <c r="D39" s="23">
        <v>16.29</v>
      </c>
      <c r="E39" s="28"/>
      <c r="F39" s="53"/>
      <c r="G39" s="26">
        <f t="shared" ref="G39:G40" si="3">ROUNDDOWN(B39*E39,0)</f>
        <v>0</v>
      </c>
      <c r="J39" s="43"/>
    </row>
    <row r="40" spans="1:10" ht="20.100000000000001" customHeight="1" x14ac:dyDescent="0.2">
      <c r="A40" s="21" t="s">
        <v>22</v>
      </c>
      <c r="B40" s="22">
        <v>3600</v>
      </c>
      <c r="C40" s="15" t="s">
        <v>13</v>
      </c>
      <c r="D40" s="23">
        <v>18.100000000000001</v>
      </c>
      <c r="E40" s="28"/>
      <c r="F40" s="53"/>
      <c r="G40" s="26">
        <f t="shared" si="3"/>
        <v>0</v>
      </c>
    </row>
    <row r="41" spans="1:10" ht="20.100000000000001" customHeight="1" x14ac:dyDescent="0.2">
      <c r="A41" s="21" t="s">
        <v>23</v>
      </c>
      <c r="B41" s="22">
        <v>77800</v>
      </c>
      <c r="C41" s="15" t="s">
        <v>13</v>
      </c>
      <c r="D41" s="23">
        <v>12.77</v>
      </c>
      <c r="E41" s="28"/>
      <c r="F41" s="54"/>
      <c r="G41" s="26">
        <f>ROUNDDOWN(B41*E41,0)</f>
        <v>0</v>
      </c>
    </row>
    <row r="42" spans="1:10" ht="20.100000000000001" customHeight="1" thickBot="1" x14ac:dyDescent="0.25">
      <c r="A42" s="45" t="s">
        <v>14</v>
      </c>
      <c r="B42" s="46"/>
      <c r="C42" s="49"/>
      <c r="D42" s="50"/>
      <c r="E42" s="50"/>
      <c r="F42" s="51"/>
      <c r="G42" s="29">
        <f>SUM(G37:G41)</f>
        <v>0</v>
      </c>
      <c r="H42" s="1" t="s">
        <v>39</v>
      </c>
    </row>
    <row r="43" spans="1:10" ht="30" customHeight="1" thickTop="1" thickBot="1" x14ac:dyDescent="0.25">
      <c r="A43" s="55" t="s">
        <v>40</v>
      </c>
      <c r="B43" s="55"/>
      <c r="C43" s="55"/>
      <c r="D43" s="55"/>
      <c r="E43" s="55"/>
      <c r="F43" s="2"/>
      <c r="G43" s="37">
        <f>ROUNDUP((G11+G33+G42)*100/110,0)</f>
        <v>0</v>
      </c>
    </row>
    <row r="44" spans="1:10" ht="20.100000000000001" customHeight="1" thickTop="1" x14ac:dyDescent="0.2">
      <c r="A44" s="3" t="s">
        <v>15</v>
      </c>
      <c r="D44" s="4"/>
      <c r="E44" s="5"/>
      <c r="F44" s="5"/>
      <c r="G44" s="6"/>
    </row>
    <row r="45" spans="1:10" ht="37.5" customHeight="1" x14ac:dyDescent="0.2">
      <c r="A45" s="47" t="s">
        <v>20</v>
      </c>
      <c r="B45" s="48"/>
      <c r="C45" s="48"/>
      <c r="D45" s="48"/>
      <c r="E45" s="48"/>
      <c r="F45" s="48"/>
      <c r="G45" s="48"/>
      <c r="H45" s="7"/>
    </row>
    <row r="46" spans="1:10" ht="35.1" customHeight="1" x14ac:dyDescent="0.2">
      <c r="A46" s="47" t="s">
        <v>41</v>
      </c>
      <c r="B46" s="47"/>
      <c r="C46" s="47"/>
      <c r="D46" s="47"/>
      <c r="E46" s="47"/>
      <c r="F46" s="47"/>
      <c r="G46" s="47"/>
      <c r="H46" s="7"/>
    </row>
    <row r="47" spans="1:10" ht="42.6" customHeight="1" x14ac:dyDescent="0.2">
      <c r="A47" s="47" t="s">
        <v>42</v>
      </c>
      <c r="B47" s="47"/>
      <c r="C47" s="47"/>
      <c r="D47" s="47"/>
      <c r="E47" s="47"/>
      <c r="F47" s="47"/>
      <c r="G47" s="47"/>
    </row>
    <row r="48" spans="1:10" ht="14.4" x14ac:dyDescent="0.2">
      <c r="A48" s="8"/>
      <c r="B48" s="8"/>
      <c r="C48" s="8"/>
      <c r="D48" s="8"/>
    </row>
  </sheetData>
  <sheetProtection sheet="1" objects="1" scenarios="1"/>
  <mergeCells count="14">
    <mergeCell ref="A1:G1"/>
    <mergeCell ref="A11:B11"/>
    <mergeCell ref="A45:G45"/>
    <mergeCell ref="A46:G46"/>
    <mergeCell ref="A47:G47"/>
    <mergeCell ref="C11:F11"/>
    <mergeCell ref="F7:F10"/>
    <mergeCell ref="F29:F32"/>
    <mergeCell ref="A33:B33"/>
    <mergeCell ref="C33:F33"/>
    <mergeCell ref="F38:F41"/>
    <mergeCell ref="A42:B42"/>
    <mergeCell ref="C42:F42"/>
    <mergeCell ref="A43:E43"/>
  </mergeCells>
  <phoneticPr fontId="18"/>
  <pageMargins left="1" right="1" top="1" bottom="1" header="0.5" footer="0.5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入札金額積算内訳書</vt:lpstr>
      <vt:lpstr>入札金額積算内訳書!Print_Area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2022-05-17T01:13:04Z</dcterms:created>
  <dcterms:modified xsi:type="dcterms:W3CDTF">2022-05-24T01:29:20Z</dcterms:modified>
</cp:coreProperties>
</file>